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<sst xmlns="http://schemas.openxmlformats.org/spreadsheetml/2006/main" count="164" uniqueCount="97">
  <si>
    <t>Регистрационный номер в ПФР</t>
  </si>
  <si>
    <t>–</t>
  </si>
  <si>
    <t>Стр.</t>
  </si>
  <si>
    <t>Код тарифа</t>
  </si>
  <si>
    <t>(Подпись)</t>
  </si>
  <si>
    <t>Наименование показателя</t>
  </si>
  <si>
    <t>Код строки</t>
  </si>
  <si>
    <t>страховая часть</t>
  </si>
  <si>
    <t>накопительная часть</t>
  </si>
  <si>
    <t>ФФОМС</t>
  </si>
  <si>
    <t>ТФОМС</t>
  </si>
  <si>
    <t>Страховые взносы на обязательное пенсионное страхование</t>
  </si>
  <si>
    <t>100</t>
  </si>
  <si>
    <t>Остаток страховых взносов, подлежащих уплате на начало расчетного периода
(+) задолженность, (-) переплата</t>
  </si>
  <si>
    <t>Начислено страховых взносов с начала расчетного периода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</si>
  <si>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</si>
  <si>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</si>
  <si>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</si>
  <si>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</si>
  <si>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</si>
  <si>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итого</t>
  </si>
  <si>
    <t>(с. 111 + с. 112 + с. 113)</t>
  </si>
  <si>
    <t>111</t>
  </si>
  <si>
    <t>112</t>
  </si>
  <si>
    <t>113</t>
  </si>
  <si>
    <t>Доначислено страховых взносов с начала расчетного периода</t>
  </si>
  <si>
    <t>120</t>
  </si>
  <si>
    <t>130</t>
  </si>
  <si>
    <t>Всего к уплате</t>
  </si>
  <si>
    <t>(с. 100 + с. 110 + с. 120)</t>
  </si>
  <si>
    <t>Уплачено с начала расчетного периода</t>
  </si>
  <si>
    <t>140</t>
  </si>
  <si>
    <t>(с. 141 + с. 142 + с. 143)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</si>
  <si>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</si>
  <si>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</si>
  <si>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</si>
  <si>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</si>
  <si>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</si>
  <si>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</si>
  <si>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(в рублях)</t>
  </si>
  <si>
    <t>Раздел 2. Расчет страховых взносов по тарифу, установленному</t>
  </si>
  <si>
    <t>для плательщика страховых взносов</t>
  </si>
  <si>
    <t>(без учета данных, отраженных в Разделе 3)</t>
  </si>
  <si>
    <t>Всего
с начала расчетного периода</t>
  </si>
  <si>
    <t>В том числе за последние три месяца отчетного периода</t>
  </si>
  <si>
    <t>всего (с. 201 + с. 202)</t>
  </si>
  <si>
    <t>1966 г.р. и старше</t>
  </si>
  <si>
    <t>1967 г.р. и моложе</t>
  </si>
  <si>
    <t>200</t>
  </si>
  <si>
    <t>201</t>
  </si>
  <si>
    <t>202</t>
  </si>
  <si>
    <t>Сумма выплат и иных вознаграждений, на-численных в пользу физических лиц, в соот-ветствии со ст. 7 Федерального закона от 24 июля 2009 г. № 212-ФЗ</t>
  </si>
  <si>
    <t>всего (с. 211 + с. 212)</t>
  </si>
  <si>
    <t>210</t>
  </si>
  <si>
    <t>211</t>
  </si>
  <si>
    <t>212</t>
  </si>
  <si>
    <t>Суммы, не под-лежащие обло-жению страхо-выми взносами:</t>
  </si>
  <si>
    <t>в соответствии с п. 1 ч. 3
ст. 9 Федерального закона от 24 июля 2009 г.
№ 212 -ФЗ</t>
  </si>
  <si>
    <t>в соответствии с ч. 1, 2
ст. 9 Федерального закона
от 24 июля 2009 г.
№ 212-ФЗ</t>
  </si>
  <si>
    <t>214</t>
  </si>
  <si>
    <t>215</t>
  </si>
  <si>
    <t>всего (с. 217 + с. 218)</t>
  </si>
  <si>
    <t>216</t>
  </si>
  <si>
    <t>217</t>
  </si>
  <si>
    <t>218</t>
  </si>
  <si>
    <t>Суммы, превышающие предельную величину базы для начисления страховых взносов, установленную ст. 8 Федерального закона
от 24 июля 2009 г. № 212-ФЗ</t>
  </si>
  <si>
    <t>База для начисления страховых взносов на обязательное пенсионное страхование</t>
  </si>
  <si>
    <t>(с. 202 - с. 212 - с. 215 - с. 218)</t>
  </si>
  <si>
    <t>(с. 201 - с. 211 - с. 214 - с. 217)</t>
  </si>
  <si>
    <t>220</t>
  </si>
  <si>
    <t>221</t>
  </si>
  <si>
    <t>База для начисления страховых взносов на обязательное медицинское страхование (с. 200 - с. 210 - ст. 216)</t>
  </si>
  <si>
    <t>230</t>
  </si>
  <si>
    <t>241</t>
  </si>
  <si>
    <t>242</t>
  </si>
  <si>
    <t>Начислено страховых взносов на обяза-тельное пенсионное страхование</t>
  </si>
  <si>
    <t>Начислено страховых взносов на обяза-тельное медицинское страхование</t>
  </si>
  <si>
    <t>243</t>
  </si>
  <si>
    <t>244</t>
  </si>
  <si>
    <t>Достоверность и полноту сведений, указанных на данной странице, подтверждаю</t>
  </si>
  <si>
    <t>(Дата)</t>
  </si>
  <si>
    <t>Страховые взносы на обя-зательное медицинское страхование</t>
  </si>
  <si>
    <t>Остаток страховых взносов, подлежащих уплате
на конец отчетного периода
(+) задолженность, (-) переплата</t>
  </si>
  <si>
    <t>26.04.2010</t>
  </si>
  <si>
    <t>-</t>
  </si>
  <si>
    <t>Морозов</t>
  </si>
  <si>
    <t>Сумма выплат и иных вознаграждений, начисленных в пользу физических лиц, в соответствии с Федеральным законом от 24 июля 2009 г. № 212-ФЗ</t>
  </si>
  <si>
    <t>Суммы, неподлежащие обложению в соответствии со ст.9 Федерального закона от 24 июля 2009 г. № 212-ФЗ</t>
  </si>
  <si>
    <t>Сумма выплат и иных вознаграждений физическим лицам, являющимся инвалидами  I, II, III группы</t>
  </si>
  <si>
    <t>Суммы, превышающие предельную величину базы для начисления страховых взносов, установленную в соответствии со ст.8 Федерального закона от 24 июля 2009 г. № 212-ФЗ</t>
  </si>
  <si>
    <t>Итого база для начисления страховых взносов (гр.3-гр.4-гр. - гр. 6)</t>
  </si>
  <si>
    <t>Всего с начала расчетного периода</t>
  </si>
  <si>
    <t>В том числе за последние три месяца отчетного периода (стр.3+4+5)</t>
  </si>
  <si>
    <t>в том числе</t>
  </si>
  <si>
    <t>за 1 месяц</t>
  </si>
  <si>
    <t>за 2 месяц</t>
  </si>
  <si>
    <t>за 3 месяц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</si>
</sst>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i/>
      <sz val="6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sz val="8"/>
      <name val="Arial Cyr"/>
      <family val="0"/>
    </font>
    <font>
      <i/>
      <sz val="12"/>
      <name val="Arial"/>
      <family val="2"/>
    </font>
    <font>
      <b/>
      <sz val="8.5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horizontal="left" vertical="center" wrapText="1" indent="2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7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4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 indent="2"/>
    </xf>
    <xf numFmtId="0" fontId="5" fillId="0" borderId="16" xfId="0" applyFont="1" applyBorder="1" applyAlignment="1">
      <alignment horizontal="left" vertical="center" wrapText="1" indent="2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 shrinkToFit="1"/>
    </xf>
    <xf numFmtId="0" fontId="5" fillId="0" borderId="6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0" borderId="7" xfId="0" applyFont="1" applyBorder="1" applyAlignment="1">
      <alignment vertical="center" wrapText="1" shrinkToFit="1"/>
    </xf>
    <xf numFmtId="0" fontId="5" fillId="0" borderId="16" xfId="0" applyFont="1" applyBorder="1" applyAlignment="1">
      <alignment vertical="center" wrapText="1" shrinkToFit="1"/>
    </xf>
    <xf numFmtId="0" fontId="5" fillId="0" borderId="8" xfId="0" applyFont="1" applyBorder="1" applyAlignment="1">
      <alignment vertical="center" wrapText="1" shrinkToFit="1"/>
    </xf>
    <xf numFmtId="0" fontId="12" fillId="0" borderId="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view="pageBreakPreview" zoomScale="120" zoomScaleSheetLayoutView="120" workbookViewId="0" topLeftCell="A1">
      <selection activeCell="J1" sqref="J1"/>
    </sheetView>
  </sheetViews>
  <sheetFormatPr defaultColWidth="9.00390625" defaultRowHeight="12.75"/>
  <cols>
    <col min="2" max="2" width="5.125" style="0" customWidth="1"/>
    <col min="3" max="3" width="7.00390625" style="0" customWidth="1"/>
    <col min="4" max="4" width="18.375" style="0" customWidth="1"/>
    <col min="5" max="5" width="14.875" style="0" customWidth="1"/>
    <col min="6" max="6" width="15.625" style="0" customWidth="1"/>
    <col min="7" max="7" width="14.375" style="0" customWidth="1"/>
    <col min="8" max="8" width="15.00390625" style="0" customWidth="1"/>
  </cols>
  <sheetData>
    <row r="1" spans="1:8" s="24" customFormat="1" ht="128.25" customHeight="1" thickBot="1">
      <c r="A1" s="28" t="s">
        <v>5</v>
      </c>
      <c r="B1" s="29"/>
      <c r="C1" s="23" t="s">
        <v>6</v>
      </c>
      <c r="D1" s="23" t="s">
        <v>86</v>
      </c>
      <c r="E1" s="23" t="s">
        <v>87</v>
      </c>
      <c r="F1" s="23" t="s">
        <v>88</v>
      </c>
      <c r="G1" s="23" t="s">
        <v>89</v>
      </c>
      <c r="H1" s="23" t="s">
        <v>90</v>
      </c>
    </row>
    <row r="2" spans="1:8" ht="13.5" thickBot="1">
      <c r="A2" s="30">
        <v>1</v>
      </c>
      <c r="B2" s="31"/>
      <c r="C2" s="19">
        <v>2</v>
      </c>
      <c r="D2" s="19">
        <v>3</v>
      </c>
      <c r="E2" s="19">
        <v>4</v>
      </c>
      <c r="F2" s="19">
        <v>5</v>
      </c>
      <c r="G2" s="19">
        <v>6</v>
      </c>
      <c r="H2" s="19">
        <v>7</v>
      </c>
    </row>
    <row r="3" spans="1:8" ht="25.5" customHeight="1" thickBot="1">
      <c r="A3" s="32" t="s">
        <v>91</v>
      </c>
      <c r="B3" s="33"/>
      <c r="C3" s="21">
        <v>1</v>
      </c>
      <c r="D3" s="22">
        <v>3470000</v>
      </c>
      <c r="E3" s="22">
        <v>30000</v>
      </c>
      <c r="F3" s="21" t="s">
        <v>84</v>
      </c>
      <c r="G3" s="21" t="s">
        <v>84</v>
      </c>
      <c r="H3" s="22">
        <v>3440000</v>
      </c>
    </row>
    <row r="4" spans="1:8" ht="51" customHeight="1" thickBot="1">
      <c r="A4" s="32" t="s">
        <v>92</v>
      </c>
      <c r="B4" s="33"/>
      <c r="C4" s="21">
        <v>2</v>
      </c>
      <c r="D4" s="22">
        <v>3470000</v>
      </c>
      <c r="E4" s="22">
        <v>30000</v>
      </c>
      <c r="F4" s="21" t="s">
        <v>84</v>
      </c>
      <c r="G4" s="21" t="s">
        <v>84</v>
      </c>
      <c r="H4" s="22">
        <v>3440000</v>
      </c>
    </row>
    <row r="5" spans="1:8" ht="39" thickBot="1">
      <c r="A5" s="25" t="s">
        <v>93</v>
      </c>
      <c r="B5" s="20" t="s">
        <v>94</v>
      </c>
      <c r="C5" s="21">
        <v>3</v>
      </c>
      <c r="D5" s="22">
        <v>940000</v>
      </c>
      <c r="E5" s="22">
        <v>10000</v>
      </c>
      <c r="F5" s="21" t="s">
        <v>84</v>
      </c>
      <c r="G5" s="21" t="s">
        <v>84</v>
      </c>
      <c r="H5" s="22">
        <v>930000</v>
      </c>
    </row>
    <row r="6" spans="1:8" ht="39" thickBot="1">
      <c r="A6" s="26"/>
      <c r="B6" s="20" t="s">
        <v>95</v>
      </c>
      <c r="C6" s="21">
        <v>4</v>
      </c>
      <c r="D6" s="22">
        <v>1160000</v>
      </c>
      <c r="E6" s="22">
        <v>10000</v>
      </c>
      <c r="F6" s="21" t="s">
        <v>84</v>
      </c>
      <c r="G6" s="21" t="s">
        <v>84</v>
      </c>
      <c r="H6" s="22">
        <v>1150000</v>
      </c>
    </row>
    <row r="7" spans="1:8" ht="39" thickBot="1">
      <c r="A7" s="27"/>
      <c r="B7" s="20" t="s">
        <v>96</v>
      </c>
      <c r="C7" s="21">
        <v>5</v>
      </c>
      <c r="D7" s="22">
        <v>1370000</v>
      </c>
      <c r="E7" s="22">
        <v>10000</v>
      </c>
      <c r="F7" s="21" t="s">
        <v>84</v>
      </c>
      <c r="G7" s="21" t="s">
        <v>84</v>
      </c>
      <c r="H7" s="22">
        <v>1360000</v>
      </c>
    </row>
  </sheetData>
  <mergeCells count="5">
    <mergeCell ref="A5:A7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="150" zoomScaleSheetLayoutView="150" workbookViewId="0" topLeftCell="O1">
      <selection activeCell="CH27" sqref="CH27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5" ht="17.25" customHeight="1">
      <c r="A2" s="6" t="s">
        <v>0</v>
      </c>
      <c r="AC2" s="62">
        <v>0</v>
      </c>
      <c r="AD2" s="63"/>
      <c r="AE2" s="64"/>
      <c r="AF2" s="62">
        <v>6</v>
      </c>
      <c r="AG2" s="63"/>
      <c r="AH2" s="64"/>
      <c r="AI2" s="62">
        <v>7</v>
      </c>
      <c r="AJ2" s="63"/>
      <c r="AK2" s="64"/>
      <c r="AL2" s="94" t="s">
        <v>1</v>
      </c>
      <c r="AM2" s="94"/>
      <c r="AN2" s="95"/>
      <c r="AO2" s="62">
        <v>0</v>
      </c>
      <c r="AP2" s="63"/>
      <c r="AQ2" s="64"/>
      <c r="AR2" s="62">
        <v>2</v>
      </c>
      <c r="AS2" s="63"/>
      <c r="AT2" s="64"/>
      <c r="AU2" s="62">
        <v>2</v>
      </c>
      <c r="AV2" s="63"/>
      <c r="AW2" s="64"/>
      <c r="AX2" s="94" t="s">
        <v>1</v>
      </c>
      <c r="AY2" s="94"/>
      <c r="AZ2" s="95"/>
      <c r="BA2" s="62">
        <v>3</v>
      </c>
      <c r="BB2" s="63"/>
      <c r="BC2" s="64"/>
      <c r="BD2" s="62">
        <v>0</v>
      </c>
      <c r="BE2" s="63"/>
      <c r="BF2" s="64"/>
      <c r="BG2" s="62">
        <v>3</v>
      </c>
      <c r="BH2" s="63"/>
      <c r="BI2" s="64"/>
      <c r="BJ2" s="62">
        <v>4</v>
      </c>
      <c r="BK2" s="63"/>
      <c r="BL2" s="64"/>
      <c r="BM2" s="62">
        <v>3</v>
      </c>
      <c r="BN2" s="63"/>
      <c r="BO2" s="64"/>
      <c r="BP2" s="62">
        <v>2</v>
      </c>
      <c r="BQ2" s="63"/>
      <c r="BR2" s="64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O2" s="2"/>
      <c r="CP2" s="2"/>
      <c r="CQ2" s="14" t="s">
        <v>2</v>
      </c>
      <c r="CR2" s="2"/>
      <c r="CS2" s="62">
        <v>0</v>
      </c>
      <c r="CT2" s="63"/>
      <c r="CU2" s="64"/>
      <c r="CV2" s="62">
        <v>0</v>
      </c>
      <c r="CW2" s="63"/>
      <c r="CX2" s="64"/>
      <c r="CY2" s="62">
        <v>2</v>
      </c>
      <c r="CZ2" s="63"/>
      <c r="DA2" s="64"/>
    </row>
    <row r="3" ht="5.25" customHeight="1"/>
    <row r="4" spans="1:117" ht="10.5" customHeight="1">
      <c r="A4" s="90" t="s">
        <v>38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</row>
    <row r="5" ht="11.25">
      <c r="DM5" s="15" t="s">
        <v>39</v>
      </c>
    </row>
    <row r="6" spans="1:117" ht="34.5" customHeight="1">
      <c r="A6" s="34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6"/>
      <c r="AU6" s="34" t="s">
        <v>6</v>
      </c>
      <c r="AV6" s="35"/>
      <c r="AW6" s="35"/>
      <c r="AX6" s="35"/>
      <c r="AY6" s="35"/>
      <c r="AZ6" s="35"/>
      <c r="BA6" s="35"/>
      <c r="BB6" s="35"/>
      <c r="BC6" s="36"/>
      <c r="BD6" s="40" t="s">
        <v>11</v>
      </c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2"/>
      <c r="CL6" s="51" t="s">
        <v>81</v>
      </c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3"/>
    </row>
    <row r="7" spans="1:117" ht="22.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9"/>
      <c r="AU7" s="37"/>
      <c r="AV7" s="38"/>
      <c r="AW7" s="38"/>
      <c r="AX7" s="38"/>
      <c r="AY7" s="38"/>
      <c r="AZ7" s="38"/>
      <c r="BA7" s="38"/>
      <c r="BB7" s="38"/>
      <c r="BC7" s="39"/>
      <c r="BD7" s="40" t="s">
        <v>7</v>
      </c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2"/>
      <c r="BS7" s="40" t="s">
        <v>8</v>
      </c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2"/>
      <c r="CL7" s="40" t="s">
        <v>9</v>
      </c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2"/>
      <c r="CZ7" s="40" t="s">
        <v>10</v>
      </c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2"/>
    </row>
    <row r="8" spans="1:117" ht="11.25">
      <c r="A8" s="54">
        <v>1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6"/>
      <c r="AU8" s="54">
        <v>2</v>
      </c>
      <c r="AV8" s="55"/>
      <c r="AW8" s="55"/>
      <c r="AX8" s="55"/>
      <c r="AY8" s="55"/>
      <c r="AZ8" s="55"/>
      <c r="BA8" s="55"/>
      <c r="BB8" s="55"/>
      <c r="BC8" s="56"/>
      <c r="BD8" s="54">
        <v>3</v>
      </c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6"/>
      <c r="BS8" s="54">
        <v>4</v>
      </c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6"/>
      <c r="CL8" s="54">
        <v>5</v>
      </c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6"/>
      <c r="CZ8" s="54">
        <v>6</v>
      </c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6"/>
    </row>
    <row r="9" spans="1:117" ht="31.5" customHeight="1">
      <c r="A9" s="3"/>
      <c r="B9" s="60" t="s">
        <v>13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1"/>
      <c r="AU9" s="65" t="s">
        <v>12</v>
      </c>
      <c r="AV9" s="66"/>
      <c r="AW9" s="66"/>
      <c r="AX9" s="66"/>
      <c r="AY9" s="66"/>
      <c r="AZ9" s="66"/>
      <c r="BA9" s="66"/>
      <c r="BB9" s="66"/>
      <c r="BC9" s="67"/>
      <c r="BD9" s="57">
        <v>0</v>
      </c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9"/>
      <c r="BS9" s="57">
        <v>0</v>
      </c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9"/>
      <c r="CL9" s="57">
        <v>0</v>
      </c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9"/>
      <c r="CZ9" s="57">
        <v>0</v>
      </c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9"/>
    </row>
    <row r="10" spans="1:117" s="6" customFormat="1" ht="21" customHeight="1">
      <c r="A10" s="5"/>
      <c r="B10" s="60" t="s">
        <v>14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1"/>
      <c r="AU10" s="65" t="s">
        <v>15</v>
      </c>
      <c r="AV10" s="66"/>
      <c r="AW10" s="66"/>
      <c r="AX10" s="66"/>
      <c r="AY10" s="66"/>
      <c r="AZ10" s="66"/>
      <c r="BA10" s="66"/>
      <c r="BB10" s="66"/>
      <c r="BC10" s="67"/>
      <c r="BD10" s="57">
        <f>SUM(BD11:BR13)</f>
        <v>661600</v>
      </c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9"/>
      <c r="BS10" s="57">
        <v>26400</v>
      </c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9"/>
      <c r="CL10" s="57">
        <f>SUM(CL11:CY13)</f>
        <v>37840</v>
      </c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9"/>
      <c r="CZ10" s="57">
        <f>SUM(CZ11:DM13)</f>
        <v>68800</v>
      </c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9"/>
    </row>
    <row r="11" spans="1:117" s="6" customFormat="1" ht="13.5" customHeight="1">
      <c r="A11" s="7"/>
      <c r="B11" s="68" t="s">
        <v>16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10"/>
      <c r="AF11" s="71" t="s">
        <v>17</v>
      </c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65" t="s">
        <v>22</v>
      </c>
      <c r="AV11" s="66"/>
      <c r="AW11" s="66"/>
      <c r="AX11" s="66"/>
      <c r="AY11" s="66"/>
      <c r="AZ11" s="66"/>
      <c r="BA11" s="66"/>
      <c r="BB11" s="66"/>
      <c r="BC11" s="67"/>
      <c r="BD11" s="57">
        <v>172200</v>
      </c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9"/>
      <c r="BS11" s="57">
        <v>13800</v>
      </c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9"/>
      <c r="CL11" s="57">
        <f>CA50</f>
        <v>10230</v>
      </c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9"/>
      <c r="CZ11" s="57">
        <f>CA51</f>
        <v>18600</v>
      </c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9"/>
    </row>
    <row r="12" spans="1:117" s="6" customFormat="1" ht="13.5" customHeight="1">
      <c r="A12" s="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11"/>
      <c r="AF12" s="71" t="s">
        <v>18</v>
      </c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65" t="s">
        <v>23</v>
      </c>
      <c r="AV12" s="66"/>
      <c r="AW12" s="66"/>
      <c r="AX12" s="66"/>
      <c r="AY12" s="66"/>
      <c r="AZ12" s="66"/>
      <c r="BA12" s="66"/>
      <c r="BB12" s="66"/>
      <c r="BC12" s="67"/>
      <c r="BD12" s="57">
        <v>221000</v>
      </c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9"/>
      <c r="BS12" s="57">
        <v>9000</v>
      </c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9"/>
      <c r="CL12" s="57">
        <f>CN50</f>
        <v>12650</v>
      </c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9"/>
      <c r="CZ12" s="57">
        <f>CN51</f>
        <v>23000</v>
      </c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9"/>
    </row>
    <row r="13" spans="1:117" s="6" customFormat="1" ht="13.5" customHeight="1">
      <c r="A13" s="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11"/>
      <c r="AF13" s="71" t="s">
        <v>19</v>
      </c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65" t="s">
        <v>24</v>
      </c>
      <c r="AV13" s="66"/>
      <c r="AW13" s="66"/>
      <c r="AX13" s="66"/>
      <c r="AY13" s="66"/>
      <c r="AZ13" s="66"/>
      <c r="BA13" s="66"/>
      <c r="BB13" s="66"/>
      <c r="BC13" s="67"/>
      <c r="BD13" s="57">
        <v>268400</v>
      </c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9"/>
      <c r="BS13" s="57">
        <v>3600</v>
      </c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9"/>
      <c r="CL13" s="57">
        <f>DA50</f>
        <v>14960</v>
      </c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9"/>
      <c r="CZ13" s="57">
        <f>DA51</f>
        <v>27200</v>
      </c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9"/>
    </row>
    <row r="14" spans="1:117" s="6" customFormat="1" ht="10.5" customHeight="1">
      <c r="A14" s="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11"/>
      <c r="AF14" s="72" t="s">
        <v>20</v>
      </c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4"/>
      <c r="AU14" s="84">
        <v>114</v>
      </c>
      <c r="AV14" s="85"/>
      <c r="AW14" s="85"/>
      <c r="AX14" s="85"/>
      <c r="AY14" s="85"/>
      <c r="AZ14" s="85"/>
      <c r="BA14" s="85"/>
      <c r="BB14" s="85"/>
      <c r="BC14" s="86"/>
      <c r="BD14" s="78">
        <f>SUM(BD11:BR13)</f>
        <v>661600</v>
      </c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80"/>
      <c r="BS14" s="78">
        <v>26400</v>
      </c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80"/>
      <c r="CL14" s="78">
        <f>SUM(CL11:CY13)</f>
        <v>37840</v>
      </c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80"/>
      <c r="CZ14" s="78">
        <f>SUM(CZ11:DM13)</f>
        <v>68800</v>
      </c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80"/>
    </row>
    <row r="15" spans="1:117" s="6" customFormat="1" ht="8.25" customHeight="1">
      <c r="A15" s="9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12"/>
      <c r="AF15" s="75" t="s">
        <v>21</v>
      </c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7"/>
      <c r="AU15" s="87"/>
      <c r="AV15" s="88"/>
      <c r="AW15" s="88"/>
      <c r="AX15" s="88"/>
      <c r="AY15" s="88"/>
      <c r="AZ15" s="88"/>
      <c r="BA15" s="88"/>
      <c r="BB15" s="88"/>
      <c r="BC15" s="89"/>
      <c r="BD15" s="81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3"/>
      <c r="BS15" s="81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3"/>
      <c r="CL15" s="81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3"/>
      <c r="CZ15" s="81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3"/>
    </row>
    <row r="16" spans="1:117" s="6" customFormat="1" ht="21" customHeight="1">
      <c r="A16" s="5"/>
      <c r="B16" s="60" t="s">
        <v>25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1"/>
      <c r="AU16" s="65" t="s">
        <v>26</v>
      </c>
      <c r="AV16" s="66"/>
      <c r="AW16" s="66"/>
      <c r="AX16" s="66"/>
      <c r="AY16" s="66"/>
      <c r="AZ16" s="66"/>
      <c r="BA16" s="66"/>
      <c r="BB16" s="66"/>
      <c r="BC16" s="67"/>
      <c r="BD16" s="57" t="s">
        <v>84</v>
      </c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9"/>
      <c r="BS16" s="57" t="s">
        <v>84</v>
      </c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9"/>
      <c r="CL16" s="57" t="s">
        <v>84</v>
      </c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9"/>
      <c r="CZ16" s="57" t="s">
        <v>84</v>
      </c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9"/>
    </row>
    <row r="17" spans="1:117" s="6" customFormat="1" ht="15">
      <c r="A17" s="5"/>
      <c r="B17" s="91" t="s">
        <v>28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 t="s">
        <v>29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3"/>
      <c r="AU17" s="65" t="s">
        <v>27</v>
      </c>
      <c r="AV17" s="66"/>
      <c r="AW17" s="66"/>
      <c r="AX17" s="66"/>
      <c r="AY17" s="66"/>
      <c r="AZ17" s="66"/>
      <c r="BA17" s="66"/>
      <c r="BB17" s="66"/>
      <c r="BC17" s="67"/>
      <c r="BD17" s="57">
        <f>BD14</f>
        <v>661600</v>
      </c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9"/>
      <c r="BS17" s="57">
        <v>26400</v>
      </c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9"/>
      <c r="CL17" s="57">
        <f>CL14</f>
        <v>37840</v>
      </c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9"/>
      <c r="CZ17" s="57">
        <f>CZ14</f>
        <v>68800</v>
      </c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9"/>
    </row>
    <row r="18" spans="1:117" s="6" customFormat="1" ht="15">
      <c r="A18" s="5"/>
      <c r="B18" s="91" t="s">
        <v>30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6"/>
      <c r="AU18" s="65" t="s">
        <v>31</v>
      </c>
      <c r="AV18" s="66"/>
      <c r="AW18" s="66"/>
      <c r="AX18" s="66"/>
      <c r="AY18" s="66"/>
      <c r="AZ18" s="66"/>
      <c r="BA18" s="66"/>
      <c r="BB18" s="66"/>
      <c r="BC18" s="67"/>
      <c r="BD18" s="57">
        <f>SUM(BD19:BR21)</f>
        <v>393200</v>
      </c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9"/>
      <c r="BS18" s="57">
        <v>22800</v>
      </c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9"/>
      <c r="CL18" s="57">
        <f>SUM(CL19:CY21)</f>
        <v>22880</v>
      </c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9"/>
      <c r="CZ18" s="57">
        <f>SUM(CZ19:DM21)</f>
        <v>41600</v>
      </c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9"/>
    </row>
    <row r="19" spans="1:117" s="6" customFormat="1" ht="12.75" customHeight="1">
      <c r="A19" s="7"/>
      <c r="B19" s="68" t="s">
        <v>16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10"/>
      <c r="AF19" s="71" t="s">
        <v>17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65" t="s">
        <v>33</v>
      </c>
      <c r="AV19" s="66"/>
      <c r="AW19" s="66"/>
      <c r="AX19" s="66"/>
      <c r="AY19" s="66"/>
      <c r="AZ19" s="66"/>
      <c r="BA19" s="66"/>
      <c r="BB19" s="66"/>
      <c r="BC19" s="67"/>
      <c r="BD19" s="97" t="s">
        <v>84</v>
      </c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9"/>
      <c r="BS19" s="97" t="s">
        <v>84</v>
      </c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9"/>
      <c r="CL19" s="97" t="s">
        <v>84</v>
      </c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9"/>
      <c r="CZ19" s="97" t="s">
        <v>84</v>
      </c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9"/>
    </row>
    <row r="20" spans="1:117" s="6" customFormat="1" ht="13.5" customHeight="1">
      <c r="A20" s="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11"/>
      <c r="AF20" s="71" t="s">
        <v>18</v>
      </c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65" t="s">
        <v>34</v>
      </c>
      <c r="AV20" s="66"/>
      <c r="AW20" s="66"/>
      <c r="AX20" s="66"/>
      <c r="AY20" s="66"/>
      <c r="AZ20" s="66"/>
      <c r="BA20" s="66"/>
      <c r="BB20" s="66"/>
      <c r="BC20" s="67"/>
      <c r="BD20" s="57">
        <f>BD11</f>
        <v>172200</v>
      </c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9"/>
      <c r="BS20" s="57">
        <v>13800</v>
      </c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9"/>
      <c r="CL20" s="57">
        <f>CL11</f>
        <v>10230</v>
      </c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9"/>
      <c r="CZ20" s="57">
        <f>CZ11</f>
        <v>18600</v>
      </c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9"/>
    </row>
    <row r="21" spans="1:117" s="6" customFormat="1" ht="13.5" customHeight="1">
      <c r="A21" s="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11"/>
      <c r="AF21" s="71" t="s">
        <v>19</v>
      </c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65" t="s">
        <v>35</v>
      </c>
      <c r="AV21" s="66"/>
      <c r="AW21" s="66"/>
      <c r="AX21" s="66"/>
      <c r="AY21" s="66"/>
      <c r="AZ21" s="66"/>
      <c r="BA21" s="66"/>
      <c r="BB21" s="66"/>
      <c r="BC21" s="67"/>
      <c r="BD21" s="57">
        <f>BD12</f>
        <v>221000</v>
      </c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9"/>
      <c r="BS21" s="57">
        <v>9000</v>
      </c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9"/>
      <c r="CL21" s="57">
        <f>CL12</f>
        <v>12650</v>
      </c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9"/>
      <c r="CZ21" s="57">
        <f>CZ12</f>
        <v>23000</v>
      </c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9"/>
    </row>
    <row r="22" spans="1:117" s="6" customFormat="1" ht="10.5" customHeight="1">
      <c r="A22" s="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11"/>
      <c r="AF22" s="72" t="s">
        <v>20</v>
      </c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4"/>
      <c r="AU22" s="84" t="s">
        <v>36</v>
      </c>
      <c r="AV22" s="85"/>
      <c r="AW22" s="85"/>
      <c r="AX22" s="85"/>
      <c r="AY22" s="85"/>
      <c r="AZ22" s="85"/>
      <c r="BA22" s="85"/>
      <c r="BB22" s="85"/>
      <c r="BC22" s="86"/>
      <c r="BD22" s="78">
        <f>SUM(BD19:BR21)</f>
        <v>393200</v>
      </c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80"/>
      <c r="BS22" s="78">
        <f>SUM(BS19:CK21)</f>
        <v>22800</v>
      </c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80"/>
      <c r="CL22" s="78">
        <f>SUM(CL19:CY21)</f>
        <v>22880</v>
      </c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80"/>
      <c r="CZ22" s="78">
        <f>SUM(CZ19:DM21)</f>
        <v>41600</v>
      </c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80"/>
    </row>
    <row r="23" spans="1:117" s="6" customFormat="1" ht="8.25" customHeight="1">
      <c r="A23" s="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12"/>
      <c r="AF23" s="75" t="s">
        <v>32</v>
      </c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7"/>
      <c r="AU23" s="87"/>
      <c r="AV23" s="88"/>
      <c r="AW23" s="88"/>
      <c r="AX23" s="88"/>
      <c r="AY23" s="88"/>
      <c r="AZ23" s="88"/>
      <c r="BA23" s="88"/>
      <c r="BB23" s="88"/>
      <c r="BC23" s="89"/>
      <c r="BD23" s="81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3"/>
      <c r="BS23" s="81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3"/>
      <c r="CL23" s="81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3"/>
      <c r="CZ23" s="81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3"/>
    </row>
    <row r="24" spans="1:117" ht="31.5" customHeight="1">
      <c r="A24" s="3"/>
      <c r="B24" s="60" t="s">
        <v>82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4"/>
      <c r="AU24" s="65" t="s">
        <v>37</v>
      </c>
      <c r="AV24" s="66"/>
      <c r="AW24" s="66"/>
      <c r="AX24" s="66"/>
      <c r="AY24" s="66"/>
      <c r="AZ24" s="66"/>
      <c r="BA24" s="66"/>
      <c r="BB24" s="66"/>
      <c r="BC24" s="67"/>
      <c r="BD24" s="57">
        <f>BD13</f>
        <v>268400</v>
      </c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9"/>
      <c r="BS24" s="57">
        <v>3600</v>
      </c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9"/>
      <c r="CL24" s="57">
        <f>CL13</f>
        <v>14960</v>
      </c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9"/>
      <c r="CZ24" s="57">
        <f>CZ13</f>
        <v>27200</v>
      </c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9"/>
    </row>
    <row r="25" spans="1:117" ht="12">
      <c r="A25" s="90" t="s">
        <v>40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</row>
    <row r="26" spans="28:115" ht="17.25" customHeight="1">
      <c r="AB26" s="100" t="s">
        <v>41</v>
      </c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DD26" s="16" t="s">
        <v>3</v>
      </c>
      <c r="DF26" s="62">
        <v>0</v>
      </c>
      <c r="DG26" s="63"/>
      <c r="DH26" s="64"/>
      <c r="DI26" s="62">
        <v>1</v>
      </c>
      <c r="DJ26" s="63"/>
      <c r="DK26" s="64"/>
    </row>
    <row r="27" ht="3" customHeight="1"/>
    <row r="28" spans="59:117" ht="11.25">
      <c r="BG28" s="18" t="s">
        <v>42</v>
      </c>
      <c r="DM28" s="17" t="s">
        <v>39</v>
      </c>
    </row>
    <row r="29" spans="1:117" ht="24" customHeight="1">
      <c r="A29" s="43" t="s">
        <v>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5"/>
      <c r="BE29" s="34" t="s">
        <v>6</v>
      </c>
      <c r="BF29" s="35"/>
      <c r="BG29" s="35"/>
      <c r="BH29" s="35"/>
      <c r="BI29" s="35"/>
      <c r="BJ29" s="35"/>
      <c r="BK29" s="35"/>
      <c r="BL29" s="36"/>
      <c r="BM29" s="34" t="s">
        <v>43</v>
      </c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6"/>
      <c r="CA29" s="40" t="s">
        <v>44</v>
      </c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2"/>
    </row>
    <row r="30" spans="1:117" ht="23.25" customHeigh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8"/>
      <c r="BE30" s="37"/>
      <c r="BF30" s="38"/>
      <c r="BG30" s="38"/>
      <c r="BH30" s="38"/>
      <c r="BI30" s="38"/>
      <c r="BJ30" s="38"/>
      <c r="BK30" s="38"/>
      <c r="BL30" s="39"/>
      <c r="BM30" s="37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9"/>
      <c r="CA30" s="49" t="s">
        <v>17</v>
      </c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50"/>
      <c r="CN30" s="101" t="s">
        <v>18</v>
      </c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50"/>
      <c r="DA30" s="101" t="s">
        <v>19</v>
      </c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50"/>
    </row>
    <row r="31" spans="1:117" ht="11.25">
      <c r="A31" s="54">
        <v>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6"/>
      <c r="BE31" s="54">
        <v>2</v>
      </c>
      <c r="BF31" s="55"/>
      <c r="BG31" s="55"/>
      <c r="BH31" s="55"/>
      <c r="BI31" s="55"/>
      <c r="BJ31" s="55"/>
      <c r="BK31" s="55"/>
      <c r="BL31" s="56"/>
      <c r="BM31" s="54">
        <v>3</v>
      </c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  <c r="CA31" s="54">
        <v>4</v>
      </c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6"/>
      <c r="CN31" s="54">
        <v>5</v>
      </c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6"/>
      <c r="DA31" s="54">
        <v>6</v>
      </c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6"/>
    </row>
    <row r="32" spans="1:117" s="6" customFormat="1" ht="13.5" customHeight="1">
      <c r="A32" s="7"/>
      <c r="B32" s="107" t="s">
        <v>51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8"/>
      <c r="AL32" s="102" t="s">
        <v>45</v>
      </c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4"/>
      <c r="BE32" s="106" t="s">
        <v>48</v>
      </c>
      <c r="BF32" s="106"/>
      <c r="BG32" s="106"/>
      <c r="BH32" s="106"/>
      <c r="BI32" s="106"/>
      <c r="BJ32" s="106"/>
      <c r="BK32" s="106"/>
      <c r="BL32" s="106"/>
      <c r="BM32" s="105">
        <f>BM34+BM33</f>
        <v>3470000</v>
      </c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57">
        <f>CA34+CA33</f>
        <v>940000</v>
      </c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9"/>
      <c r="CN32" s="57">
        <f>CN34+CN33</f>
        <v>1160000</v>
      </c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9"/>
      <c r="DA32" s="57">
        <f>DA34+DA33</f>
        <v>1370000</v>
      </c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9"/>
    </row>
    <row r="33" spans="1:117" s="6" customFormat="1" ht="13.5" customHeight="1">
      <c r="A33" s="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10"/>
      <c r="AL33" s="102" t="s">
        <v>46</v>
      </c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4"/>
      <c r="BE33" s="106" t="s">
        <v>49</v>
      </c>
      <c r="BF33" s="106"/>
      <c r="BG33" s="106"/>
      <c r="BH33" s="106"/>
      <c r="BI33" s="106"/>
      <c r="BJ33" s="106"/>
      <c r="BK33" s="106"/>
      <c r="BL33" s="106"/>
      <c r="BM33" s="105">
        <v>3030000</v>
      </c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57">
        <v>710000</v>
      </c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9"/>
      <c r="CN33" s="57">
        <v>1010000</v>
      </c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9"/>
      <c r="DA33" s="57">
        <v>1310000</v>
      </c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9"/>
    </row>
    <row r="34" spans="1:117" s="6" customFormat="1" ht="13.5" customHeight="1">
      <c r="A34" s="9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2"/>
      <c r="AL34" s="102" t="s">
        <v>47</v>
      </c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4"/>
      <c r="BE34" s="106" t="s">
        <v>50</v>
      </c>
      <c r="BF34" s="106"/>
      <c r="BG34" s="106"/>
      <c r="BH34" s="106"/>
      <c r="BI34" s="106"/>
      <c r="BJ34" s="106"/>
      <c r="BK34" s="106"/>
      <c r="BL34" s="106"/>
      <c r="BM34" s="105">
        <v>440000</v>
      </c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57">
        <v>230000</v>
      </c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9"/>
      <c r="CN34" s="57">
        <v>150000</v>
      </c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9"/>
      <c r="DA34" s="57">
        <v>60000</v>
      </c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9"/>
    </row>
    <row r="35" spans="1:117" s="6" customFormat="1" ht="13.5" customHeight="1">
      <c r="A35" s="7"/>
      <c r="B35" s="113" t="s">
        <v>56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4"/>
      <c r="O35" s="7"/>
      <c r="P35" s="107" t="s">
        <v>58</v>
      </c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8"/>
      <c r="AL35" s="102" t="s">
        <v>52</v>
      </c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4"/>
      <c r="BE35" s="106" t="s">
        <v>53</v>
      </c>
      <c r="BF35" s="106"/>
      <c r="BG35" s="106"/>
      <c r="BH35" s="106"/>
      <c r="BI35" s="106"/>
      <c r="BJ35" s="106"/>
      <c r="BK35" s="106"/>
      <c r="BL35" s="106"/>
      <c r="BM35" s="105">
        <v>30000</v>
      </c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57">
        <v>10000</v>
      </c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9"/>
      <c r="CN35" s="57">
        <v>10000</v>
      </c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9"/>
      <c r="DA35" s="57">
        <v>10000</v>
      </c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9"/>
    </row>
    <row r="36" spans="1:117" s="6" customFormat="1" ht="13.5" customHeight="1">
      <c r="A36" s="8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6"/>
      <c r="O36" s="8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10"/>
      <c r="AL36" s="102" t="s">
        <v>46</v>
      </c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4"/>
      <c r="BE36" s="106" t="s">
        <v>54</v>
      </c>
      <c r="BF36" s="106"/>
      <c r="BG36" s="106"/>
      <c r="BH36" s="106"/>
      <c r="BI36" s="106"/>
      <c r="BJ36" s="106"/>
      <c r="BK36" s="106"/>
      <c r="BL36" s="106"/>
      <c r="BM36" s="105">
        <v>30000</v>
      </c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57">
        <v>10000</v>
      </c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9"/>
      <c r="CN36" s="57">
        <v>10000</v>
      </c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9"/>
      <c r="DA36" s="57">
        <v>10000</v>
      </c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9"/>
    </row>
    <row r="37" spans="1:117" s="6" customFormat="1" ht="13.5" customHeight="1">
      <c r="A37" s="8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6"/>
      <c r="O37" s="9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2"/>
      <c r="AL37" s="102" t="s">
        <v>47</v>
      </c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4"/>
      <c r="BE37" s="106" t="s">
        <v>55</v>
      </c>
      <c r="BF37" s="106"/>
      <c r="BG37" s="106"/>
      <c r="BH37" s="106"/>
      <c r="BI37" s="106"/>
      <c r="BJ37" s="106"/>
      <c r="BK37" s="106"/>
      <c r="BL37" s="106"/>
      <c r="BM37" s="105" t="s">
        <v>84</v>
      </c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57" t="s">
        <v>84</v>
      </c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9"/>
      <c r="CN37" s="57" t="s">
        <v>84</v>
      </c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9"/>
      <c r="DA37" s="57" t="s">
        <v>84</v>
      </c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9"/>
    </row>
    <row r="38" spans="1:117" s="6" customFormat="1" ht="19.5" customHeight="1">
      <c r="A38" s="8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6"/>
      <c r="O38" s="7"/>
      <c r="P38" s="107" t="s">
        <v>57</v>
      </c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8"/>
      <c r="AL38" s="102" t="s">
        <v>46</v>
      </c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4"/>
      <c r="BE38" s="106" t="s">
        <v>59</v>
      </c>
      <c r="BF38" s="106"/>
      <c r="BG38" s="106"/>
      <c r="BH38" s="106"/>
      <c r="BI38" s="106"/>
      <c r="BJ38" s="106"/>
      <c r="BK38" s="106"/>
      <c r="BL38" s="106"/>
      <c r="BM38" s="105" t="s">
        <v>84</v>
      </c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57" t="s">
        <v>84</v>
      </c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9"/>
      <c r="CN38" s="57" t="s">
        <v>84</v>
      </c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9"/>
      <c r="DA38" s="57" t="s">
        <v>84</v>
      </c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9"/>
    </row>
    <row r="39" spans="1:117" s="6" customFormat="1" ht="19.5" customHeight="1">
      <c r="A39" s="9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8"/>
      <c r="O39" s="9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02" t="s">
        <v>47</v>
      </c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4"/>
      <c r="BE39" s="106" t="s">
        <v>60</v>
      </c>
      <c r="BF39" s="106"/>
      <c r="BG39" s="106"/>
      <c r="BH39" s="106"/>
      <c r="BI39" s="106"/>
      <c r="BJ39" s="106"/>
      <c r="BK39" s="106"/>
      <c r="BL39" s="106"/>
      <c r="BM39" s="119" t="s">
        <v>84</v>
      </c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97" t="s">
        <v>84</v>
      </c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9"/>
      <c r="CN39" s="97" t="s">
        <v>84</v>
      </c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9"/>
      <c r="DA39" s="97" t="s">
        <v>84</v>
      </c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9"/>
    </row>
    <row r="40" spans="1:117" s="6" customFormat="1" ht="13.5" customHeight="1">
      <c r="A40" s="7"/>
      <c r="B40" s="107" t="s">
        <v>65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8"/>
      <c r="AL40" s="102" t="s">
        <v>61</v>
      </c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4"/>
      <c r="BE40" s="106" t="s">
        <v>62</v>
      </c>
      <c r="BF40" s="106"/>
      <c r="BG40" s="106"/>
      <c r="BH40" s="106"/>
      <c r="BI40" s="106"/>
      <c r="BJ40" s="106"/>
      <c r="BK40" s="106"/>
      <c r="BL40" s="106"/>
      <c r="BM40" s="119" t="s">
        <v>84</v>
      </c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97" t="s">
        <v>84</v>
      </c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9"/>
      <c r="CN40" s="97" t="s">
        <v>84</v>
      </c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9"/>
      <c r="DA40" s="120" t="s">
        <v>84</v>
      </c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2"/>
    </row>
    <row r="41" spans="1:117" s="6" customFormat="1" ht="13.5" customHeight="1">
      <c r="A41" s="8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10"/>
      <c r="AL41" s="102" t="s">
        <v>46</v>
      </c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4"/>
      <c r="BE41" s="106" t="s">
        <v>63</v>
      </c>
      <c r="BF41" s="106"/>
      <c r="BG41" s="106"/>
      <c r="BH41" s="106"/>
      <c r="BI41" s="106"/>
      <c r="BJ41" s="106"/>
      <c r="BK41" s="106"/>
      <c r="BL41" s="106"/>
      <c r="BM41" s="119" t="s">
        <v>84</v>
      </c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97" t="s">
        <v>84</v>
      </c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9"/>
      <c r="CN41" s="97" t="s">
        <v>84</v>
      </c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9"/>
      <c r="DA41" s="97" t="s">
        <v>84</v>
      </c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9"/>
    </row>
    <row r="42" spans="1:117" s="6" customFormat="1" ht="13.5" customHeight="1">
      <c r="A42" s="9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2"/>
      <c r="AL42" s="102" t="s">
        <v>47</v>
      </c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4"/>
      <c r="BE42" s="106" t="s">
        <v>64</v>
      </c>
      <c r="BF42" s="106"/>
      <c r="BG42" s="106"/>
      <c r="BH42" s="106"/>
      <c r="BI42" s="106"/>
      <c r="BJ42" s="106"/>
      <c r="BK42" s="106"/>
      <c r="BL42" s="106"/>
      <c r="BM42" s="119" t="s">
        <v>84</v>
      </c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97" t="s">
        <v>84</v>
      </c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9"/>
      <c r="CN42" s="97" t="s">
        <v>84</v>
      </c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9"/>
      <c r="DA42" s="97" t="s">
        <v>84</v>
      </c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9"/>
    </row>
    <row r="43" spans="1:117" s="6" customFormat="1" ht="10.5" customHeight="1">
      <c r="A43" s="7"/>
      <c r="B43" s="123" t="s">
        <v>66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4"/>
      <c r="AL43" s="72" t="s">
        <v>46</v>
      </c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4"/>
      <c r="BE43" s="84" t="s">
        <v>69</v>
      </c>
      <c r="BF43" s="85"/>
      <c r="BG43" s="85"/>
      <c r="BH43" s="85"/>
      <c r="BI43" s="85"/>
      <c r="BJ43" s="85"/>
      <c r="BK43" s="85"/>
      <c r="BL43" s="86"/>
      <c r="BM43" s="129">
        <f>BM33-BM36</f>
        <v>3000000</v>
      </c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1"/>
      <c r="CA43" s="129">
        <f>CA33-CA36</f>
        <v>700000</v>
      </c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1"/>
      <c r="CN43" s="129">
        <f>CN33-CN36</f>
        <v>1000000</v>
      </c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1"/>
      <c r="DA43" s="129">
        <f>DA33-DA36</f>
        <v>1300000</v>
      </c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1"/>
    </row>
    <row r="44" spans="1:117" s="6" customFormat="1" ht="8.25" customHeight="1">
      <c r="A44" s="8"/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6"/>
      <c r="AL44" s="75" t="s">
        <v>68</v>
      </c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7"/>
      <c r="BE44" s="87"/>
      <c r="BF44" s="88"/>
      <c r="BG44" s="88"/>
      <c r="BH44" s="88"/>
      <c r="BI44" s="88"/>
      <c r="BJ44" s="88"/>
      <c r="BK44" s="88"/>
      <c r="BL44" s="89"/>
      <c r="BM44" s="132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4"/>
      <c r="CA44" s="132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4"/>
      <c r="CN44" s="132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4"/>
      <c r="DA44" s="132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4"/>
    </row>
    <row r="45" spans="1:117" s="6" customFormat="1" ht="10.5">
      <c r="A45" s="8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6"/>
      <c r="AL45" s="72" t="s">
        <v>47</v>
      </c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4"/>
      <c r="BE45" s="84" t="s">
        <v>70</v>
      </c>
      <c r="BF45" s="85"/>
      <c r="BG45" s="85"/>
      <c r="BH45" s="85"/>
      <c r="BI45" s="85"/>
      <c r="BJ45" s="85"/>
      <c r="BK45" s="85"/>
      <c r="BL45" s="86"/>
      <c r="BM45" s="129">
        <v>440000</v>
      </c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1"/>
      <c r="CA45" s="129">
        <v>230000</v>
      </c>
      <c r="CB45" s="130"/>
      <c r="CC45" s="130"/>
      <c r="CD45" s="130"/>
      <c r="CE45" s="130"/>
      <c r="CF45" s="130"/>
      <c r="CG45" s="130"/>
      <c r="CH45" s="130"/>
      <c r="CI45" s="130"/>
      <c r="CJ45" s="130"/>
      <c r="CK45" s="130"/>
      <c r="CL45" s="130"/>
      <c r="CM45" s="131"/>
      <c r="CN45" s="129">
        <v>150000</v>
      </c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1"/>
      <c r="DA45" s="129">
        <v>60000</v>
      </c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1"/>
    </row>
    <row r="46" spans="1:117" s="6" customFormat="1" ht="8.25" customHeight="1">
      <c r="A46" s="9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8"/>
      <c r="AL46" s="75" t="s">
        <v>67</v>
      </c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7"/>
      <c r="BE46" s="87"/>
      <c r="BF46" s="88"/>
      <c r="BG46" s="88"/>
      <c r="BH46" s="88"/>
      <c r="BI46" s="88"/>
      <c r="BJ46" s="88"/>
      <c r="BK46" s="88"/>
      <c r="BL46" s="89"/>
      <c r="BM46" s="132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4"/>
      <c r="CA46" s="132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4"/>
      <c r="CN46" s="132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4"/>
      <c r="DA46" s="132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4"/>
    </row>
    <row r="47" spans="1:117" s="6" customFormat="1" ht="21" customHeight="1">
      <c r="A47" s="13"/>
      <c r="B47" s="135" t="s">
        <v>71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6"/>
      <c r="BE47" s="106" t="s">
        <v>72</v>
      </c>
      <c r="BF47" s="106"/>
      <c r="BG47" s="106"/>
      <c r="BH47" s="106"/>
      <c r="BI47" s="106"/>
      <c r="BJ47" s="106"/>
      <c r="BK47" s="106"/>
      <c r="BL47" s="106"/>
      <c r="BM47" s="105">
        <v>3440000</v>
      </c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57">
        <v>930000</v>
      </c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9"/>
      <c r="CN47" s="57">
        <v>1150000</v>
      </c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9"/>
      <c r="DA47" s="57">
        <v>1360000</v>
      </c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9"/>
    </row>
    <row r="48" spans="1:117" s="6" customFormat="1" ht="15">
      <c r="A48" s="7"/>
      <c r="B48" s="137" t="s">
        <v>75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8"/>
      <c r="AJ48" s="102" t="s">
        <v>7</v>
      </c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4"/>
      <c r="BE48" s="106" t="s">
        <v>73</v>
      </c>
      <c r="BF48" s="106"/>
      <c r="BG48" s="106"/>
      <c r="BH48" s="106"/>
      <c r="BI48" s="106"/>
      <c r="BJ48" s="106"/>
      <c r="BK48" s="106"/>
      <c r="BL48" s="106"/>
      <c r="BM48" s="105">
        <f>SUM(CA48:DM48)</f>
        <v>661600</v>
      </c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57">
        <f>CA43*0.2+CA45*0.14</f>
        <v>172200</v>
      </c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9"/>
      <c r="CN48" s="57">
        <f>CN43*0.2+CN45*0.14</f>
        <v>221000</v>
      </c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9"/>
      <c r="DA48" s="57">
        <f>DA43*0.2+DA45*0.14</f>
        <v>268400</v>
      </c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9"/>
    </row>
    <row r="49" spans="1:117" s="6" customFormat="1" ht="15">
      <c r="A49" s="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40"/>
      <c r="AJ49" s="102" t="s">
        <v>8</v>
      </c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4"/>
      <c r="BE49" s="106" t="s">
        <v>74</v>
      </c>
      <c r="BF49" s="106"/>
      <c r="BG49" s="106"/>
      <c r="BH49" s="106"/>
      <c r="BI49" s="106"/>
      <c r="BJ49" s="106"/>
      <c r="BK49" s="106"/>
      <c r="BL49" s="106"/>
      <c r="BM49" s="105">
        <v>26400</v>
      </c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57">
        <v>13800</v>
      </c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9"/>
      <c r="CN49" s="57">
        <v>9000</v>
      </c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9"/>
      <c r="DA49" s="57">
        <v>3600</v>
      </c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9"/>
    </row>
    <row r="50" spans="1:117" s="6" customFormat="1" ht="15">
      <c r="A50" s="7"/>
      <c r="B50" s="137" t="s">
        <v>76</v>
      </c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8"/>
      <c r="AJ50" s="102" t="s">
        <v>9</v>
      </c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  <c r="BE50" s="106" t="s">
        <v>77</v>
      </c>
      <c r="BF50" s="106"/>
      <c r="BG50" s="106"/>
      <c r="BH50" s="106"/>
      <c r="BI50" s="106"/>
      <c r="BJ50" s="106"/>
      <c r="BK50" s="106"/>
      <c r="BL50" s="106"/>
      <c r="BM50" s="105">
        <f>BM47*0.011</f>
        <v>37840</v>
      </c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57">
        <f>CA47*0.011</f>
        <v>10230</v>
      </c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9"/>
      <c r="CN50" s="57">
        <f>CN47*0.011</f>
        <v>12650</v>
      </c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9"/>
      <c r="DA50" s="57">
        <f>DA47*0.011</f>
        <v>14960</v>
      </c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9"/>
    </row>
    <row r="51" spans="1:117" s="6" customFormat="1" ht="15">
      <c r="A51" s="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40"/>
      <c r="AJ51" s="102" t="s">
        <v>10</v>
      </c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4"/>
      <c r="BE51" s="106" t="s">
        <v>78</v>
      </c>
      <c r="BF51" s="106"/>
      <c r="BG51" s="106"/>
      <c r="BH51" s="106"/>
      <c r="BI51" s="106"/>
      <c r="BJ51" s="106"/>
      <c r="BK51" s="106"/>
      <c r="BL51" s="106"/>
      <c r="BM51" s="105">
        <f>BM47*0.02</f>
        <v>68800</v>
      </c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57">
        <f>CA47*0.02</f>
        <v>18600</v>
      </c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9"/>
      <c r="CN51" s="57">
        <f>CN47*0.02</f>
        <v>23000</v>
      </c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9"/>
      <c r="DA51" s="57">
        <f>DA47*0.02</f>
        <v>27200</v>
      </c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9"/>
    </row>
    <row r="52" s="6" customFormat="1" ht="11.25" customHeight="1"/>
    <row r="53" spans="1:117" s="2" customFormat="1" ht="12">
      <c r="A53" s="141" t="s">
        <v>79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1"/>
      <c r="DE53" s="141"/>
      <c r="DF53" s="141"/>
      <c r="DG53" s="141"/>
      <c r="DH53" s="141"/>
      <c r="DI53" s="141"/>
      <c r="DJ53" s="141"/>
      <c r="DK53" s="141"/>
      <c r="DL53" s="141"/>
      <c r="DM53" s="141"/>
    </row>
    <row r="54" spans="29:89" s="2" customFormat="1" ht="13.5" customHeight="1">
      <c r="AC54" s="82" t="s">
        <v>85</v>
      </c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BT54" s="143" t="s">
        <v>83</v>
      </c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  <c r="CI54" s="143"/>
      <c r="CJ54" s="143"/>
      <c r="CK54" s="143"/>
    </row>
    <row r="55" spans="29:89" s="2" customFormat="1" ht="10.5" customHeight="1">
      <c r="AC55" s="144" t="s">
        <v>4</v>
      </c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BT55" s="144" t="s">
        <v>80</v>
      </c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</row>
  </sheetData>
  <mergeCells count="261">
    <mergeCell ref="A53:DM53"/>
    <mergeCell ref="AC54:AS54"/>
    <mergeCell ref="BT54:CK54"/>
    <mergeCell ref="AC55:AS55"/>
    <mergeCell ref="BT55:CK55"/>
    <mergeCell ref="BM51:BZ51"/>
    <mergeCell ref="CA51:CM51"/>
    <mergeCell ref="CN51:CZ51"/>
    <mergeCell ref="DA51:DM51"/>
    <mergeCell ref="BM50:BZ50"/>
    <mergeCell ref="CA50:CM50"/>
    <mergeCell ref="CN50:CZ50"/>
    <mergeCell ref="DA50:DM50"/>
    <mergeCell ref="B48:AI49"/>
    <mergeCell ref="B50:AI51"/>
    <mergeCell ref="AJ50:BD50"/>
    <mergeCell ref="BE50:BL50"/>
    <mergeCell ref="AJ51:BD51"/>
    <mergeCell ref="BE51:BL51"/>
    <mergeCell ref="BM49:BZ49"/>
    <mergeCell ref="CA49:CM49"/>
    <mergeCell ref="CN49:CZ49"/>
    <mergeCell ref="DA49:DM49"/>
    <mergeCell ref="CN47:CZ47"/>
    <mergeCell ref="DA47:DM47"/>
    <mergeCell ref="AJ48:BD48"/>
    <mergeCell ref="AJ49:BD49"/>
    <mergeCell ref="BE48:BL48"/>
    <mergeCell ref="BM48:BZ48"/>
    <mergeCell ref="CA48:CM48"/>
    <mergeCell ref="CN48:CZ48"/>
    <mergeCell ref="DA48:DM48"/>
    <mergeCell ref="BE49:BL49"/>
    <mergeCell ref="B47:BD47"/>
    <mergeCell ref="BE47:BL47"/>
    <mergeCell ref="BM47:BZ47"/>
    <mergeCell ref="CA47:CM47"/>
    <mergeCell ref="CN43:CZ44"/>
    <mergeCell ref="DA43:DM44"/>
    <mergeCell ref="BM45:BZ46"/>
    <mergeCell ref="CA45:CM46"/>
    <mergeCell ref="CN45:CZ46"/>
    <mergeCell ref="DA45:DM46"/>
    <mergeCell ref="BE43:BL44"/>
    <mergeCell ref="BE45:BL46"/>
    <mergeCell ref="BM43:BZ44"/>
    <mergeCell ref="CA43:CM44"/>
    <mergeCell ref="B43:AK46"/>
    <mergeCell ref="AL43:BD43"/>
    <mergeCell ref="AL44:BD44"/>
    <mergeCell ref="AL45:BD45"/>
    <mergeCell ref="AL46:BD46"/>
    <mergeCell ref="CN41:CZ41"/>
    <mergeCell ref="DA41:DM41"/>
    <mergeCell ref="AL42:BD42"/>
    <mergeCell ref="BE42:BL42"/>
    <mergeCell ref="BM42:BZ42"/>
    <mergeCell ref="CA42:CM42"/>
    <mergeCell ref="CN42:CZ42"/>
    <mergeCell ref="DA42:DM42"/>
    <mergeCell ref="AL41:BD41"/>
    <mergeCell ref="BE41:BL41"/>
    <mergeCell ref="BM41:BZ41"/>
    <mergeCell ref="CA41:CM41"/>
    <mergeCell ref="CN39:CZ39"/>
    <mergeCell ref="DA39:DM39"/>
    <mergeCell ref="BM40:BZ40"/>
    <mergeCell ref="CA40:CM40"/>
    <mergeCell ref="CN40:CZ40"/>
    <mergeCell ref="DA40:DM40"/>
    <mergeCell ref="BM39:BZ39"/>
    <mergeCell ref="CA39:CM39"/>
    <mergeCell ref="P38:AK39"/>
    <mergeCell ref="B40:AK42"/>
    <mergeCell ref="AL40:BD40"/>
    <mergeCell ref="BE40:BL40"/>
    <mergeCell ref="AL39:BD39"/>
    <mergeCell ref="BE39:BL39"/>
    <mergeCell ref="CN37:CZ37"/>
    <mergeCell ref="DA37:DM37"/>
    <mergeCell ref="P35:AK37"/>
    <mergeCell ref="B35:N39"/>
    <mergeCell ref="AL38:BD38"/>
    <mergeCell ref="BE38:BL38"/>
    <mergeCell ref="BM38:BZ38"/>
    <mergeCell ref="CA38:CM38"/>
    <mergeCell ref="CN38:CZ38"/>
    <mergeCell ref="DA38:DM38"/>
    <mergeCell ref="AL37:BD37"/>
    <mergeCell ref="BE37:BL37"/>
    <mergeCell ref="BM37:BZ37"/>
    <mergeCell ref="CA37:CM37"/>
    <mergeCell ref="CA35:CM35"/>
    <mergeCell ref="CN35:CZ35"/>
    <mergeCell ref="DA35:DM35"/>
    <mergeCell ref="AL36:BD36"/>
    <mergeCell ref="BE36:BL36"/>
    <mergeCell ref="BM36:BZ36"/>
    <mergeCell ref="CA36:CM36"/>
    <mergeCell ref="CN36:CZ36"/>
    <mergeCell ref="DA36:DM36"/>
    <mergeCell ref="AL35:BD35"/>
    <mergeCell ref="BE35:BL35"/>
    <mergeCell ref="BM35:BZ35"/>
    <mergeCell ref="BM33:BZ33"/>
    <mergeCell ref="BM34:BZ34"/>
    <mergeCell ref="CN33:CZ33"/>
    <mergeCell ref="CN34:CZ34"/>
    <mergeCell ref="DA32:DM32"/>
    <mergeCell ref="DA33:DM33"/>
    <mergeCell ref="DA34:DM34"/>
    <mergeCell ref="CA33:CM33"/>
    <mergeCell ref="CA34:CM34"/>
    <mergeCell ref="AL33:BD33"/>
    <mergeCell ref="AL34:BD34"/>
    <mergeCell ref="BE33:BL33"/>
    <mergeCell ref="BE34:BL34"/>
    <mergeCell ref="AL32:BD32"/>
    <mergeCell ref="BM32:BZ32"/>
    <mergeCell ref="CN32:CZ32"/>
    <mergeCell ref="A31:BD31"/>
    <mergeCell ref="BE31:BL31"/>
    <mergeCell ref="BM31:BZ31"/>
    <mergeCell ref="CA31:CM31"/>
    <mergeCell ref="CA32:CM32"/>
    <mergeCell ref="BE32:BL32"/>
    <mergeCell ref="B32:AK34"/>
    <mergeCell ref="DA30:DM30"/>
    <mergeCell ref="BM29:BZ30"/>
    <mergeCell ref="CA29:DM29"/>
    <mergeCell ref="CN31:CZ31"/>
    <mergeCell ref="DA31:DM31"/>
    <mergeCell ref="AO2:AQ2"/>
    <mergeCell ref="AR2:AT2"/>
    <mergeCell ref="AU2:AW2"/>
    <mergeCell ref="CN30:CZ30"/>
    <mergeCell ref="AU24:BC24"/>
    <mergeCell ref="BD24:BR24"/>
    <mergeCell ref="BS24:CK24"/>
    <mergeCell ref="A25:DM25"/>
    <mergeCell ref="CL24:CY24"/>
    <mergeCell ref="CZ24:DM24"/>
    <mergeCell ref="AC2:AE2"/>
    <mergeCell ref="AF2:AH2"/>
    <mergeCell ref="AI2:AK2"/>
    <mergeCell ref="AL2:AN2"/>
    <mergeCell ref="B24:AS24"/>
    <mergeCell ref="DF26:DH26"/>
    <mergeCell ref="DI26:DK26"/>
    <mergeCell ref="AB26:CL26"/>
    <mergeCell ref="BS21:CK21"/>
    <mergeCell ref="CL21:CY21"/>
    <mergeCell ref="CZ21:DM21"/>
    <mergeCell ref="AF22:AT22"/>
    <mergeCell ref="AU22:BC23"/>
    <mergeCell ref="BD22:BR23"/>
    <mergeCell ref="BS22:CK23"/>
    <mergeCell ref="CZ22:DM23"/>
    <mergeCell ref="AF23:AT23"/>
    <mergeCell ref="CL22:CY23"/>
    <mergeCell ref="BS19:CK19"/>
    <mergeCell ref="CL19:CY19"/>
    <mergeCell ref="CZ19:DM19"/>
    <mergeCell ref="AF20:AT20"/>
    <mergeCell ref="AU20:BC20"/>
    <mergeCell ref="BD20:BR20"/>
    <mergeCell ref="BS20:CK20"/>
    <mergeCell ref="CL20:CY20"/>
    <mergeCell ref="CZ20:DM20"/>
    <mergeCell ref="B19:AD23"/>
    <mergeCell ref="AF19:AT19"/>
    <mergeCell ref="AU19:BC19"/>
    <mergeCell ref="BD19:BR19"/>
    <mergeCell ref="AF21:AT21"/>
    <mergeCell ref="AU21:BC21"/>
    <mergeCell ref="BD21:BR21"/>
    <mergeCell ref="BS18:CK18"/>
    <mergeCell ref="CL18:CY18"/>
    <mergeCell ref="CZ18:DM18"/>
    <mergeCell ref="B18:AT18"/>
    <mergeCell ref="AU18:BC18"/>
    <mergeCell ref="BD18:BR18"/>
    <mergeCell ref="AX2:AZ2"/>
    <mergeCell ref="BA2:BC2"/>
    <mergeCell ref="BD2:BF2"/>
    <mergeCell ref="BG2:BI2"/>
    <mergeCell ref="BJ2:BL2"/>
    <mergeCell ref="BM2:BO2"/>
    <mergeCell ref="A4:DM4"/>
    <mergeCell ref="CL17:CY17"/>
    <mergeCell ref="CZ17:DM17"/>
    <mergeCell ref="B17:M17"/>
    <mergeCell ref="N17:AT17"/>
    <mergeCell ref="AU17:BC17"/>
    <mergeCell ref="BD17:BR17"/>
    <mergeCell ref="BS17:CK17"/>
    <mergeCell ref="BP2:BR2"/>
    <mergeCell ref="CS2:CU2"/>
    <mergeCell ref="CZ14:DM15"/>
    <mergeCell ref="B16:AT16"/>
    <mergeCell ref="AU16:BC16"/>
    <mergeCell ref="BD16:BR16"/>
    <mergeCell ref="BS16:CK16"/>
    <mergeCell ref="CL16:CY16"/>
    <mergeCell ref="CZ16:DM16"/>
    <mergeCell ref="AU14:BC15"/>
    <mergeCell ref="BD14:BR15"/>
    <mergeCell ref="BS14:CK15"/>
    <mergeCell ref="CL14:CY15"/>
    <mergeCell ref="CZ12:DM12"/>
    <mergeCell ref="CZ13:DM13"/>
    <mergeCell ref="AU13:BC13"/>
    <mergeCell ref="BD13:BR13"/>
    <mergeCell ref="BS13:CK13"/>
    <mergeCell ref="CL13:CY13"/>
    <mergeCell ref="BS11:CK11"/>
    <mergeCell ref="CL11:CY11"/>
    <mergeCell ref="CZ11:DM11"/>
    <mergeCell ref="AU12:BC12"/>
    <mergeCell ref="BD12:BR12"/>
    <mergeCell ref="BS12:CK12"/>
    <mergeCell ref="CL12:CY12"/>
    <mergeCell ref="CZ10:DM10"/>
    <mergeCell ref="B11:AD15"/>
    <mergeCell ref="AF11:AT11"/>
    <mergeCell ref="AF12:AT12"/>
    <mergeCell ref="AF13:AT13"/>
    <mergeCell ref="AF14:AT14"/>
    <mergeCell ref="AF15:AT15"/>
    <mergeCell ref="AU11:BC11"/>
    <mergeCell ref="B10:AT10"/>
    <mergeCell ref="BD11:BR11"/>
    <mergeCell ref="AU10:BC10"/>
    <mergeCell ref="BD10:BR10"/>
    <mergeCell ref="BS10:CK10"/>
    <mergeCell ref="CL9:CY9"/>
    <mergeCell ref="CL10:CY10"/>
    <mergeCell ref="CZ9:DM9"/>
    <mergeCell ref="B9:AT9"/>
    <mergeCell ref="CV2:CX2"/>
    <mergeCell ref="CY2:DA2"/>
    <mergeCell ref="AU9:BC9"/>
    <mergeCell ref="BD9:BR9"/>
    <mergeCell ref="BS9:CK9"/>
    <mergeCell ref="CL8:CY8"/>
    <mergeCell ref="CZ8:DM8"/>
    <mergeCell ref="A6:AT7"/>
    <mergeCell ref="A29:BD30"/>
    <mergeCell ref="BE29:BL30"/>
    <mergeCell ref="CA30:CM30"/>
    <mergeCell ref="CL6:DM6"/>
    <mergeCell ref="CL7:CY7"/>
    <mergeCell ref="CZ7:DM7"/>
    <mergeCell ref="A8:AT8"/>
    <mergeCell ref="AU8:BC8"/>
    <mergeCell ref="BD8:BR8"/>
    <mergeCell ref="BS8:CK8"/>
    <mergeCell ref="AU6:BC7"/>
    <mergeCell ref="BD7:BR7"/>
    <mergeCell ref="BS7:CK7"/>
    <mergeCell ref="BD6:CK6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Zinovieva</cp:lastModifiedBy>
  <cp:lastPrinted>2010-03-11T08:46:02Z</cp:lastPrinted>
  <dcterms:created xsi:type="dcterms:W3CDTF">2009-12-24T12:54:08Z</dcterms:created>
  <dcterms:modified xsi:type="dcterms:W3CDTF">2010-03-11T08:50:05Z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753747629</vt:i4>
  </property>
  <property fmtid="{D5CDD505-2E9C-101B-9397-08002B2CF9AE}" pid="3" name="_EmailSubject">
    <vt:lpwstr>На согласование Бовше</vt:lpwstr>
  </property>
  <property fmtid="{D5CDD505-2E9C-101B-9397-08002B2CF9AE}" pid="4" name="_AuthorEmail">
    <vt:lpwstr>chvykov@glavbukh.ru</vt:lpwstr>
  </property>
  <property fmtid="{D5CDD505-2E9C-101B-9397-08002B2CF9AE}" pid="5" name="_AuthorEmailDisplayName">
    <vt:lpwstr>Игорь Чвыков</vt:lpwstr>
  </property>
  <property fmtid="{D5CDD505-2E9C-101B-9397-08002B2CF9AE}" pid="6" name="_ReviewingToolsShownOnce">
    <vt:lpwstr/>
  </property>
</Properties>
</file>